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6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<sst xmlns="http://schemas.openxmlformats.org/spreadsheetml/2006/main" count="309" uniqueCount="133">
  <si>
    <r>
      <t>Výkaz výměr, příloha č. 4</t>
    </r>
    <r>
      <rPr>
        <b/>
        <i/>
        <sz val="9.5"/>
        <rFont val="Calibri"/>
        <family val="2"/>
      </rPr>
      <t xml:space="preserve"> </t>
    </r>
    <r>
      <rPr>
        <sz val="9.5"/>
        <rFont val="Calibri"/>
        <family val="2"/>
      </rPr>
      <t>zadávací dokumentace veřejné zakázky:</t>
    </r>
  </si>
  <si>
    <t>„Revitalizace zeleně v obci Chodská Lhota a Štefle“</t>
  </si>
  <si>
    <t>Položka</t>
  </si>
  <si>
    <t>Cena za měrnou jednotku (Kč bez DPH)</t>
  </si>
  <si>
    <t>Počet měrných jednotek</t>
  </si>
  <si>
    <t>Cena celkem (Kč bez DPH)</t>
  </si>
  <si>
    <r>
      <t xml:space="preserve">1. MATERIÁL </t>
    </r>
    <r>
      <rPr>
        <b/>
        <u val="single"/>
        <sz val="8"/>
        <color indexed="8"/>
        <rFont val="Arial"/>
        <family val="2"/>
      </rPr>
      <t>(tj. rostlinný materiál, chemikálie, pomocný materiál a substráty):</t>
    </r>
  </si>
  <si>
    <t>1.1 Rostlinný materiál</t>
  </si>
  <si>
    <t>Listnaté stromy, alejové s balem, obv. km. 12 – 14cm (ks)</t>
  </si>
  <si>
    <t>Aesculus x carnea 'Briotii'</t>
  </si>
  <si>
    <t>…</t>
  </si>
  <si>
    <t>Crataegus x lavallei 'Carrierei'</t>
  </si>
  <si>
    <t>Fagus sylvatica</t>
  </si>
  <si>
    <t>Fagus sylvatica 'Atropunicea'</t>
  </si>
  <si>
    <t>Malus 'Evereste'</t>
  </si>
  <si>
    <t>Malus 'Rudolph'</t>
  </si>
  <si>
    <t>Malus 'Street Parade'</t>
  </si>
  <si>
    <t>Malus ű purpurea 'Eleyi'</t>
  </si>
  <si>
    <t>Mespilus germanica</t>
  </si>
  <si>
    <t>Prunus cerasifera 'Hollywood'</t>
  </si>
  <si>
    <t>Prunus serrulata 'Shiro-fugen'</t>
  </si>
  <si>
    <t>Pyrus calleryana 'Chanticleer'</t>
  </si>
  <si>
    <t>Sorbus aria 'Magnifica'</t>
  </si>
  <si>
    <t>Sorbus intermedia</t>
  </si>
  <si>
    <t>Sorbus thuringiaca</t>
  </si>
  <si>
    <t>Tilia cordata</t>
  </si>
  <si>
    <t>Celkem listnaté alejové stromy</t>
  </si>
  <si>
    <t>Listnaté keře kontejnerované, vel. 20 – 40cm (ks)</t>
  </si>
  <si>
    <t>Cotoneaster dammeri</t>
  </si>
  <si>
    <t>Euonymus fortunei 'Emerald Gaiety'</t>
  </si>
  <si>
    <t>Euonymus fortunei 'EmeraldnGold'</t>
  </si>
  <si>
    <t>Forsythia x intermedia 'Maluch'</t>
  </si>
  <si>
    <t>Hypericum x 'Hidcote'</t>
  </si>
  <si>
    <t>Lonicera pileata</t>
  </si>
  <si>
    <t>Potentilla fruticosa 'Goldteppich'</t>
  </si>
  <si>
    <t>Rosa x 'Heidetraum'</t>
  </si>
  <si>
    <t>Rosa x 'The Fairy'</t>
  </si>
  <si>
    <t>Spiraea x japonica 'Little Princess'</t>
  </si>
  <si>
    <t>Vinca minor</t>
  </si>
  <si>
    <t>Listnaté keře kontejnerované, vel. 40 – 80cm (ks)</t>
  </si>
  <si>
    <t>Buddleia davidii</t>
  </si>
  <si>
    <t>Chaenomeles japonica</t>
  </si>
  <si>
    <t>Cornus alba 'Argenteomarginata'</t>
  </si>
  <si>
    <t>Corylus avellana</t>
  </si>
  <si>
    <t>Euonymus europaeus</t>
  </si>
  <si>
    <t xml:space="preserve">Forsythia x intermedia </t>
  </si>
  <si>
    <t>Philadelphus coronarius</t>
  </si>
  <si>
    <t>Rosa hugonis</t>
  </si>
  <si>
    <t>Rosa rugosa</t>
  </si>
  <si>
    <t>Spiraea cinerea 'Grefsheim'</t>
  </si>
  <si>
    <t>Spiraea x bumalda 'Froebelii'</t>
  </si>
  <si>
    <t>Staphylea pinnata</t>
  </si>
  <si>
    <t>Viburnum opulus</t>
  </si>
  <si>
    <t>Weigela florida 'Purpurea'</t>
  </si>
  <si>
    <t>Celkem listnaté keře</t>
  </si>
  <si>
    <t>Keř jehličnatý kontejnerovaný, vel. 40 – 80 cm (ks)</t>
  </si>
  <si>
    <t>Taxus baccata 'Compacta'</t>
  </si>
  <si>
    <t>Celkem jehličnaté keře</t>
  </si>
  <si>
    <t>Rostlinný materiál CELKEM</t>
  </si>
  <si>
    <t>1.2 Chemikálie</t>
  </si>
  <si>
    <t>Totální herbicid (l)</t>
  </si>
  <si>
    <r>
      <t>NPK tabletové hnojivo, 2</t>
    </r>
    <r>
      <rPr>
        <i/>
        <sz val="10.5"/>
        <color indexed="8"/>
        <rFont val="Arial"/>
        <family val="2"/>
      </rPr>
      <t>0ks/1strom, 4ks/1 keř</t>
    </r>
    <r>
      <rPr>
        <sz val="10.5"/>
        <color indexed="8"/>
        <rFont val="Arial"/>
        <family val="2"/>
      </rPr>
      <t xml:space="preserve"> (ks)</t>
    </r>
  </si>
  <si>
    <r>
      <t>Půdní kondicionér,</t>
    </r>
    <r>
      <rPr>
        <i/>
        <sz val="10.5"/>
        <color indexed="8"/>
        <rFont val="Arial"/>
        <family val="2"/>
      </rPr>
      <t xml:space="preserve"> 0,3kg/1 strom </t>
    </r>
    <r>
      <rPr>
        <sz val="10.5"/>
        <color indexed="8"/>
        <rFont val="Arial"/>
        <family val="2"/>
      </rPr>
      <t>(kg)</t>
    </r>
  </si>
  <si>
    <t>Chemikálie CELKEM</t>
  </si>
  <si>
    <t>1.3 Pomocný materiál</t>
  </si>
  <si>
    <r>
      <t xml:space="preserve">Flex. perfor. hadice PE s víčkem, dn 65 mm (m) </t>
    </r>
    <r>
      <rPr>
        <i/>
        <sz val="10.5"/>
        <color indexed="8"/>
        <rFont val="Arial"/>
        <family val="2"/>
      </rPr>
      <t>1,5 m/strom</t>
    </r>
  </si>
  <si>
    <r>
      <t>Juta š 0,15 na obalení kmene (m)   5</t>
    </r>
    <r>
      <rPr>
        <i/>
        <sz val="10.5"/>
        <color indexed="8"/>
        <rFont val="Arial"/>
        <family val="2"/>
      </rPr>
      <t xml:space="preserve"> m /1 strom</t>
    </r>
  </si>
  <si>
    <t>Kůl ke stromu frézovaný, 2,7 m, pr. 6-7 cm (ks)</t>
  </si>
  <si>
    <t>Příčka z půlené kulatiny, délka 65 cm (ks)</t>
  </si>
  <si>
    <t>Textilie netkaná černá (m2)</t>
  </si>
  <si>
    <t>Úvazek šíře 2,5 cm (m)</t>
  </si>
  <si>
    <t>Materiál na bezpečnostní vazbu v koruně stromů (ks vazeb)</t>
  </si>
  <si>
    <t>Pomocný materiál CELKEM</t>
  </si>
  <si>
    <t>1.4 Substráty</t>
  </si>
  <si>
    <t>Kůra na mulčování drcená volně ložená (m3)</t>
  </si>
  <si>
    <t>Zahradnický substrát 70 l / strom, 10 l / keř (m3)</t>
  </si>
  <si>
    <t>Substráty CELKEM</t>
  </si>
  <si>
    <r>
      <t>MATERIÁL CELKEM</t>
    </r>
    <r>
      <rPr>
        <b/>
        <u val="single"/>
        <sz val="12"/>
        <color indexed="8"/>
        <rFont val="Arial"/>
        <family val="2"/>
      </rPr>
      <t xml:space="preserve"> </t>
    </r>
    <r>
      <rPr>
        <b/>
        <u val="single"/>
        <sz val="7"/>
        <color indexed="8"/>
        <rFont val="Arial"/>
        <family val="2"/>
      </rPr>
      <t>(tj. ROSTLINNÝ MATERIÁL, CHEMIKÁLIE, POMOCNÝ MATERIÁL A SUBSTRÁTY)</t>
    </r>
  </si>
  <si>
    <r>
      <t>2. PRÁCE</t>
    </r>
    <r>
      <rPr>
        <b/>
        <u val="single"/>
        <sz val="12"/>
        <color indexed="8"/>
        <rFont val="Arial"/>
        <family val="2"/>
      </rPr>
      <t xml:space="preserve"> </t>
    </r>
    <r>
      <rPr>
        <b/>
        <u val="single"/>
        <sz val="8"/>
        <color indexed="8"/>
        <rFont val="Arial"/>
        <family val="2"/>
      </rPr>
      <t>(tj. kácení dřevin, ošetření stávajících stromů, příprava půdy, výsadby a dokončovací práce):</t>
    </r>
  </si>
  <si>
    <t>*2.1 Kácení dřevin včetně dobývání / frézování pařezů</t>
  </si>
  <si>
    <t xml:space="preserve">Postupné pokácení stromu v rovině, pr. 0-10 cm (ks) </t>
  </si>
  <si>
    <t xml:space="preserve">Postupné pokácení stromu v rovině, pr. 10-20 cm (ks) </t>
  </si>
  <si>
    <t xml:space="preserve">Postupné pokácení stromu v rovině, pr. 20-30 cm (ks)  </t>
  </si>
  <si>
    <t xml:space="preserve">Postupné pokácení stromu v rovině, pr. 30-40 cm (ks)    </t>
  </si>
  <si>
    <t xml:space="preserve">Postupné pokácení stromu v rovině, pr. 40-50 cm (ks)   </t>
  </si>
  <si>
    <t xml:space="preserve">Postupné pokácení stromu v rovině, pr. 50-60 cm (ks)       </t>
  </si>
  <si>
    <t>Postupné pokácení stromu v rovině, pr. 60-70 cm (ks)</t>
  </si>
  <si>
    <t xml:space="preserve">Postupné pokácení stromu v rovině, pr. 70-80 cm (ks) </t>
  </si>
  <si>
    <t xml:space="preserve">Postupné pokácení stromu v rovině, pr. 90-100 cm (ks) </t>
  </si>
  <si>
    <t>Kácení dřevin CELKEM</t>
  </si>
  <si>
    <t xml:space="preserve">**2.2 Ošetření stávajících stromů </t>
  </si>
  <si>
    <t xml:space="preserve">** Odborný řez listnatého stromu I. Kategorie      </t>
  </si>
  <si>
    <t xml:space="preserve">** Odborný řez listnatého stromu II. Kategorie      </t>
  </si>
  <si>
    <t xml:space="preserve">Instalace bezpečnostní vazby včetně materiálu (ks)     </t>
  </si>
  <si>
    <t>Ošetření stávajících stromů CELKEM</t>
  </si>
  <si>
    <t>2.3 Příprava půdy</t>
  </si>
  <si>
    <t>Chemické odplevelení před založením kultury (m2)</t>
  </si>
  <si>
    <t>Příprava záhonu (rotavátor, vysbírání odpadu, hrábě) (m2)</t>
  </si>
  <si>
    <t>Obrytí záhonů (m)</t>
  </si>
  <si>
    <t>Příprava půdy CELKEM</t>
  </si>
  <si>
    <t>2.4 Výsadby</t>
  </si>
  <si>
    <t>Rozmístění dřevin (ks)</t>
  </si>
  <si>
    <t>Hloubení jamek pro alejové stromy s vým. 50%, do 1m3, v rovině</t>
  </si>
  <si>
    <t>Výsadba vzrostlého stromu, s balem do 60 cm, v rovině</t>
  </si>
  <si>
    <t>Zhotovení obalu kmene z juty</t>
  </si>
  <si>
    <t>Ukotvení stromu 3 kůly délky nad 2 m</t>
  </si>
  <si>
    <t>Hloubení jamek pro keře s vým. 50%, do 0,125 m3, v rovině</t>
  </si>
  <si>
    <t>Výsadba keřů s balem do 20 cm, v rovině</t>
  </si>
  <si>
    <t>Výsadby CELKEM</t>
  </si>
  <si>
    <t>2.5 Dokončovací práce</t>
  </si>
  <si>
    <t>Položení textilie v rovině (m2)</t>
  </si>
  <si>
    <t>Mulčování kůrou v rovině (m2)</t>
  </si>
  <si>
    <t>Likvidace odpadu skládkováním (t)</t>
  </si>
  <si>
    <t>Obnova trávníků po kácení vč. dodávky zeminy a osiva (m2)</t>
  </si>
  <si>
    <t>Dokončovací práce CELKEM</t>
  </si>
  <si>
    <r>
      <t>PRÁCE CELKEM</t>
    </r>
    <r>
      <rPr>
        <b/>
        <u val="single"/>
        <sz val="13"/>
        <color indexed="8"/>
        <rFont val="Arial"/>
        <family val="2"/>
      </rPr>
      <t xml:space="preserve"> </t>
    </r>
    <r>
      <rPr>
        <b/>
        <u val="single"/>
        <sz val="6.3"/>
        <color indexed="8"/>
        <rFont val="Arial"/>
        <family val="2"/>
      </rPr>
      <t>(tj. kácení dřevin, ošetření stávajících stromů, příprava půdy, výsadby a dokončovací práce):</t>
    </r>
    <r>
      <rPr>
        <b/>
        <sz val="6.3"/>
        <color indexed="8"/>
        <rFont val="Arial"/>
        <family val="2"/>
      </rPr>
      <t xml:space="preserve">                                                               </t>
    </r>
    <r>
      <rPr>
        <b/>
        <sz val="12"/>
        <color indexed="8"/>
        <rFont val="Arial"/>
        <family val="2"/>
      </rPr>
      <t>…</t>
    </r>
  </si>
  <si>
    <t>Celková cena zakázky (díla) bez DPH v Kč:</t>
  </si>
  <si>
    <t>Sazba DPH v %:</t>
  </si>
  <si>
    <t>Hodnota  DPH v Kč:</t>
  </si>
  <si>
    <r>
      <t>Celková cena zakázky (díla) vč. DPH v Kč</t>
    </r>
    <r>
      <rPr>
        <b/>
        <sz val="14"/>
        <color indexed="8"/>
        <rFont val="Calibri"/>
        <family val="2"/>
      </rPr>
      <t>:</t>
    </r>
  </si>
  <si>
    <t>Poznámky:</t>
  </si>
  <si>
    <r>
      <t>*Položky "Kácení..." a "Ošetření stávajících stromů..."</t>
    </r>
    <r>
      <rPr>
        <sz val="10"/>
        <rFont val="Arial"/>
        <family val="2"/>
      </rPr>
      <t xml:space="preserve"> zahrnují jak samotné pokácení a řez v koruně stromu</t>
    </r>
  </si>
  <si>
    <t>tak i rozřezání a likvidaci dřevní hmoty a pařezů.</t>
  </si>
  <si>
    <t>Likvidací dřevní hmoty se zde rozumí rozřezání na metry, nebo jinou určenou míru kmenů a větví silnějších</t>
  </si>
  <si>
    <t>více než 5cm v průměru a složení dřeva včetně ostatních větví na hromady s přesunem hmot do 20m.</t>
  </si>
  <si>
    <r>
      <t>**Odborný řez listnatého stromu</t>
    </r>
    <r>
      <rPr>
        <sz val="10"/>
        <rFont val="Arial"/>
        <family val="2"/>
      </rPr>
      <t xml:space="preserve"> - podrobnosti arboristických opatření k jednotlivým stromům jsou uvedeny                 </t>
    </r>
  </si>
  <si>
    <t xml:space="preserve">v projektové dokumentaci, která je přílohou č. 2 zadávací dokumentace (Tabulka Evidence a vyhodnocení </t>
  </si>
  <si>
    <t>zdravotního stavu dřevin a Popis technologií arboristických opatření).</t>
  </si>
  <si>
    <r>
      <t xml:space="preserve">Všechny navrhované </t>
    </r>
    <r>
      <rPr>
        <u val="single"/>
        <sz val="10"/>
        <rFont val="Arial"/>
        <family val="2"/>
      </rPr>
      <t>bezpečnostní vazby</t>
    </r>
    <r>
      <rPr>
        <sz val="10"/>
        <rFont val="Arial"/>
        <family val="2"/>
      </rPr>
      <t xml:space="preserve"> v korunách stromů budou vazby dynamické nepředpojaté,  </t>
    </r>
  </si>
  <si>
    <t>ze syntetických materiálů.</t>
  </si>
  <si>
    <t>V ………………….. dne ………………………</t>
  </si>
  <si>
    <t>……………………………………………………..</t>
  </si>
  <si>
    <t>podpis osoby oprávněné jednat jménem či za uchazeče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</si>
</sst>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6">
    <font>
      <sz val="10"/>
      <name val="Arial"/>
      <family val="2"/>
    </font>
    <font>
      <sz val="10.5"/>
      <name val="Arial"/>
      <family val="2"/>
    </font>
    <font>
      <b/>
      <sz val="9.5"/>
      <name val="Calibri"/>
      <family val="2"/>
    </font>
    <font>
      <b/>
      <i/>
      <sz val="9.5"/>
      <name val="Calibri"/>
      <family val="2"/>
    </font>
    <font>
      <sz val="9.5"/>
      <name val="Calibri"/>
      <family val="2"/>
    </font>
    <font>
      <i/>
      <sz val="10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0.5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2"/>
    </font>
    <font>
      <i/>
      <sz val="10.5"/>
      <color indexed="8"/>
      <name val="Arial"/>
      <family val="2"/>
    </font>
    <font>
      <b/>
      <u val="single"/>
      <sz val="13"/>
      <color indexed="8"/>
      <name val="Arial"/>
      <family val="2"/>
    </font>
    <font>
      <b/>
      <u val="single"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u val="single"/>
      <sz val="6.3"/>
      <color indexed="8"/>
      <name val="Arial"/>
      <family val="2"/>
    </font>
    <font>
      <b/>
      <sz val="6.3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u val="single"/>
      <sz val="10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4" fontId="8" fillId="0" borderId="11" xfId="0" applyNumberFormat="1" applyFont="1" applyBorder="1" applyAlignment="1" applyProtection="1">
      <alignment horizontal="center" vertical="top" wrapText="1"/>
      <protection/>
    </xf>
    <xf numFmtId="0" fontId="8" fillId="0" borderId="12" xfId="0" applyNumberFormat="1" applyFont="1" applyBorder="1" applyAlignment="1" applyProtection="1">
      <alignment horizontal="center" vertical="top" wrapText="1"/>
      <protection/>
    </xf>
    <xf numFmtId="4" fontId="8" fillId="0" borderId="13" xfId="0" applyNumberFormat="1" applyFont="1" applyBorder="1" applyAlignment="1" applyProtection="1">
      <alignment horizontal="center" vertical="top" wrapText="1"/>
      <protection/>
    </xf>
    <xf numFmtId="0" fontId="13" fillId="0" borderId="14" xfId="0" applyFont="1" applyBorder="1" applyAlignment="1">
      <alignment/>
    </xf>
    <xf numFmtId="4" fontId="9" fillId="33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Border="1" applyAlignment="1" applyProtection="1">
      <alignment horizontal="center"/>
      <protection/>
    </xf>
    <xf numFmtId="4" fontId="9" fillId="0" borderId="15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4" fontId="9" fillId="33" borderId="17" xfId="0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>
      <alignment/>
    </xf>
    <xf numFmtId="4" fontId="9" fillId="0" borderId="18" xfId="0" applyNumberFormat="1" applyFont="1" applyBorder="1" applyAlignment="1" applyProtection="1">
      <alignment horizontal="right"/>
      <protection/>
    </xf>
    <xf numFmtId="0" fontId="15" fillId="34" borderId="16" xfId="0" applyFont="1" applyFill="1" applyBorder="1" applyAlignment="1">
      <alignment/>
    </xf>
    <xf numFmtId="4" fontId="16" fillId="34" borderId="17" xfId="0" applyNumberFormat="1" applyFont="1" applyFill="1" applyBorder="1" applyAlignment="1">
      <alignment/>
    </xf>
    <xf numFmtId="0" fontId="17" fillId="34" borderId="17" xfId="0" applyNumberFormat="1" applyFont="1" applyFill="1" applyBorder="1" applyAlignment="1" applyProtection="1">
      <alignment horizontal="center"/>
      <protection/>
    </xf>
    <xf numFmtId="4" fontId="18" fillId="34" borderId="18" xfId="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/>
    </xf>
    <xf numFmtId="4" fontId="9" fillId="0" borderId="0" xfId="0" applyNumberFormat="1" applyFont="1" applyBorder="1" applyAlignment="1" applyProtection="1">
      <alignment horizontal="right"/>
      <protection/>
    </xf>
    <xf numFmtId="4" fontId="9" fillId="0" borderId="17" xfId="0" applyNumberFormat="1" applyFont="1" applyBorder="1" applyAlignment="1" applyProtection="1">
      <alignment horizontal="right"/>
      <protection/>
    </xf>
    <xf numFmtId="0" fontId="0" fillId="0" borderId="17" xfId="0" applyNumberFormat="1" applyBorder="1" applyAlignment="1">
      <alignment/>
    </xf>
    <xf numFmtId="4" fontId="17" fillId="34" borderId="18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2" fillId="34" borderId="16" xfId="0" applyNumberFormat="1" applyFont="1" applyFill="1" applyBorder="1" applyAlignment="1" applyProtection="1">
      <alignment vertical="center"/>
      <protection/>
    </xf>
    <xf numFmtId="4" fontId="19" fillId="34" borderId="17" xfId="0" applyNumberFormat="1" applyFont="1" applyFill="1" applyBorder="1" applyAlignment="1" applyProtection="1">
      <alignment horizontal="right" vertical="center"/>
      <protection/>
    </xf>
    <xf numFmtId="0" fontId="19" fillId="34" borderId="17" xfId="0" applyNumberFormat="1" applyFont="1" applyFill="1" applyBorder="1" applyAlignment="1" applyProtection="1">
      <alignment horizontal="center" vertical="center"/>
      <protection/>
    </xf>
    <xf numFmtId="4" fontId="12" fillId="34" borderId="18" xfId="0" applyNumberFormat="1" applyFont="1" applyFill="1" applyBorder="1" applyAlignment="1" applyProtection="1">
      <alignment horizontal="right" vertical="center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4" fontId="19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9" fillId="0" borderId="16" xfId="0" applyNumberFormat="1" applyFont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 horizontal="center"/>
      <protection/>
    </xf>
    <xf numFmtId="0" fontId="9" fillId="0" borderId="17" xfId="0" applyNumberFormat="1" applyFont="1" applyBorder="1" applyAlignment="1" applyProtection="1">
      <alignment horizontal="center"/>
      <protection/>
    </xf>
    <xf numFmtId="0" fontId="9" fillId="33" borderId="16" xfId="0" applyNumberFormat="1" applyFont="1" applyFill="1" applyBorder="1" applyAlignment="1" applyProtection="1">
      <alignment horizontal="left"/>
      <protection/>
    </xf>
    <xf numFmtId="0" fontId="9" fillId="33" borderId="16" xfId="0" applyNumberFormat="1" applyFont="1" applyFill="1" applyBorder="1" applyAlignment="1" applyProtection="1">
      <alignment/>
      <protection/>
    </xf>
    <xf numFmtId="1" fontId="9" fillId="0" borderId="17" xfId="0" applyNumberFormat="1" applyFont="1" applyBorder="1" applyAlignment="1" applyProtection="1">
      <alignment horizontal="center"/>
      <protection/>
    </xf>
    <xf numFmtId="1" fontId="9" fillId="33" borderId="17" xfId="0" applyNumberFormat="1" applyFont="1" applyFill="1" applyBorder="1" applyAlignment="1" applyProtection="1">
      <alignment horizontal="center"/>
      <protection/>
    </xf>
    <xf numFmtId="0" fontId="14" fillId="0" borderId="14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21" fillId="34" borderId="19" xfId="0" applyNumberFormat="1" applyFont="1" applyFill="1" applyBorder="1" applyAlignment="1" applyProtection="1">
      <alignment vertical="center"/>
      <protection/>
    </xf>
    <xf numFmtId="4" fontId="12" fillId="34" borderId="20" xfId="0" applyNumberFormat="1" applyFont="1" applyFill="1" applyBorder="1" applyAlignment="1" applyProtection="1">
      <alignment horizontal="right" vertical="center"/>
      <protection/>
    </xf>
    <xf numFmtId="0" fontId="12" fillId="34" borderId="20" xfId="0" applyNumberFormat="1" applyFont="1" applyFill="1" applyBorder="1" applyAlignment="1" applyProtection="1">
      <alignment horizontal="center" vertical="center"/>
      <protection/>
    </xf>
    <xf numFmtId="4" fontId="12" fillId="34" borderId="21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wrapText="1"/>
      <protection/>
    </xf>
    <xf numFmtId="3" fontId="23" fillId="0" borderId="17" xfId="0" applyNumberFormat="1" applyFont="1" applyBorder="1" applyAlignment="1" applyProtection="1">
      <alignment horizontal="center"/>
      <protection/>
    </xf>
    <xf numFmtId="1" fontId="24" fillId="0" borderId="0" xfId="0" applyNumberFormat="1" applyFont="1" applyAlignment="1" applyProtection="1">
      <alignment horizontal="right"/>
      <protection/>
    </xf>
    <xf numFmtId="0" fontId="24" fillId="0" borderId="0" xfId="0" applyNumberFormat="1" applyFont="1" applyAlignment="1" applyProtection="1">
      <alignment horizontal="right"/>
      <protection/>
    </xf>
    <xf numFmtId="4" fontId="17" fillId="34" borderId="19" xfId="0" applyNumberFormat="1" applyFont="1" applyFill="1" applyBorder="1" applyAlignment="1" applyProtection="1">
      <alignment vertical="center"/>
      <protection/>
    </xf>
    <xf numFmtId="3" fontId="17" fillId="34" borderId="20" xfId="0" applyNumberFormat="1" applyFont="1" applyFill="1" applyBorder="1" applyAlignment="1" applyProtection="1">
      <alignment horizontal="right" vertical="center"/>
      <protection/>
    </xf>
    <xf numFmtId="3" fontId="23" fillId="34" borderId="20" xfId="0" applyNumberFormat="1" applyFont="1" applyFill="1" applyBorder="1" applyAlignment="1" applyProtection="1">
      <alignment horizontal="center" vertical="center"/>
      <protection/>
    </xf>
    <xf numFmtId="4" fontId="17" fillId="34" borderId="21" xfId="0" applyNumberFormat="1" applyFont="1" applyFill="1" applyBorder="1" applyAlignment="1" applyProtection="1">
      <alignment horizontal="right" vertical="center"/>
      <protection/>
    </xf>
    <xf numFmtId="4" fontId="24" fillId="0" borderId="16" xfId="0" applyNumberFormat="1" applyFont="1" applyBorder="1" applyAlignment="1" applyProtection="1">
      <alignment wrapText="1"/>
      <protection/>
    </xf>
    <xf numFmtId="4" fontId="17" fillId="34" borderId="14" xfId="0" applyNumberFormat="1" applyFont="1" applyFill="1" applyBorder="1" applyAlignment="1" applyProtection="1">
      <alignment vertical="center"/>
      <protection/>
    </xf>
    <xf numFmtId="4" fontId="17" fillId="34" borderId="0" xfId="0" applyNumberFormat="1" applyFont="1" applyFill="1" applyAlignment="1" applyProtection="1">
      <alignment horizontal="right" vertical="center"/>
      <protection/>
    </xf>
    <xf numFmtId="3" fontId="23" fillId="34" borderId="0" xfId="0" applyNumberFormat="1" applyFont="1" applyFill="1" applyAlignment="1" applyProtection="1">
      <alignment horizontal="center" vertical="center"/>
      <protection/>
    </xf>
    <xf numFmtId="4" fontId="17" fillId="34" borderId="15" xfId="0" applyNumberFormat="1" applyFont="1" applyFill="1" applyBorder="1" applyAlignment="1" applyProtection="1">
      <alignment horizontal="right" vertical="center"/>
      <protection/>
    </xf>
    <xf numFmtId="0" fontId="8" fillId="33" borderId="16" xfId="0" applyNumberFormat="1" applyFont="1" applyFill="1" applyBorder="1" applyAlignment="1" applyProtection="1">
      <alignment/>
      <protection/>
    </xf>
    <xf numFmtId="0" fontId="9" fillId="0" borderId="14" xfId="0" applyNumberFormat="1" applyFont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/>
      <protection/>
    </xf>
    <xf numFmtId="4" fontId="27" fillId="34" borderId="13" xfId="0" applyNumberFormat="1" applyFont="1" applyFill="1" applyBorder="1" applyAlignment="1" applyProtection="1">
      <alignment horizontal="right"/>
      <protection/>
    </xf>
    <xf numFmtId="4" fontId="27" fillId="34" borderId="18" xfId="0" applyNumberFormat="1" applyFont="1" applyFill="1" applyBorder="1" applyAlignment="1" applyProtection="1">
      <alignment horizontal="right"/>
      <protection/>
    </xf>
    <xf numFmtId="4" fontId="27" fillId="34" borderId="22" xfId="0" applyNumberFormat="1" applyFont="1" applyFill="1" applyBorder="1" applyAlignment="1" applyProtection="1">
      <alignment horizontal="right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10" fillId="33" borderId="23" xfId="0" applyNumberFormat="1" applyFont="1" applyFill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center"/>
      <protection/>
    </xf>
    <xf numFmtId="0" fontId="12" fillId="33" borderId="23" xfId="0" applyNumberFormat="1" applyFont="1" applyFill="1" applyBorder="1" applyAlignment="1" applyProtection="1">
      <alignment horizontal="center"/>
      <protection/>
    </xf>
    <xf numFmtId="0" fontId="12" fillId="0" borderId="23" xfId="0" applyNumberFormat="1" applyFont="1" applyBorder="1" applyAlignment="1" applyProtection="1">
      <alignment horizontal="center"/>
      <protection/>
    </xf>
    <xf numFmtId="0" fontId="21" fillId="0" borderId="24" xfId="0" applyNumberFormat="1" applyFont="1" applyBorder="1" applyAlignment="1" applyProtection="1">
      <alignment/>
      <protection/>
    </xf>
    <xf numFmtId="0" fontId="18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2" fillId="34" borderId="16" xfId="0" applyNumberFormat="1" applyFont="1" applyFill="1" applyBorder="1" applyAlignment="1" applyProtection="1">
      <alignment vertical="center"/>
      <protection/>
    </xf>
    <xf numFmtId="0" fontId="10" fillId="34" borderId="26" xfId="0" applyNumberFormat="1" applyFont="1" applyFill="1" applyBorder="1" applyAlignment="1" applyProtection="1">
      <alignment vertical="center"/>
      <protection/>
    </xf>
    <xf numFmtId="0" fontId="27" fillId="34" borderId="27" xfId="0" applyNumberFormat="1" applyFont="1" applyFill="1" applyBorder="1" applyAlignment="1" applyProtection="1">
      <alignment/>
      <protection/>
    </xf>
    <xf numFmtId="0" fontId="27" fillId="34" borderId="16" xfId="0" applyNumberFormat="1" applyFont="1" applyFill="1" applyBorder="1" applyAlignment="1" applyProtection="1">
      <alignment/>
      <protection/>
    </xf>
    <xf numFmtId="0" fontId="27" fillId="34" borderId="16" xfId="0" applyFont="1" applyFill="1" applyBorder="1" applyAlignment="1">
      <alignment/>
    </xf>
    <xf numFmtId="0" fontId="27" fillId="34" borderId="28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981075</xdr:colOff>
      <xdr:row>5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924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56"/>
  <sheetViews>
    <sheetView tabSelected="1" view="pageLayout" workbookViewId="0" topLeftCell="A151">
      <selection activeCell="D152" sqref="D152"/>
    </sheetView>
  </sheetViews>
  <sheetFormatPr defaultColWidth="11.57421875" defaultRowHeight="12.75"/>
  <cols>
    <col min="1" max="1" width="56.140625" style="1" customWidth="1"/>
    <col min="2" max="2" width="9.57421875" style="2" customWidth="1"/>
    <col min="3" max="3" width="8.421875" style="1" customWidth="1"/>
    <col min="4" max="4" width="15.140625" style="2" customWidth="1"/>
  </cols>
  <sheetData>
    <row r="7" ht="13.5">
      <c r="A7" s="3" t="s">
        <v>0</v>
      </c>
    </row>
    <row r="8" ht="13.5">
      <c r="A8" s="4" t="s">
        <v>1</v>
      </c>
    </row>
    <row r="9" spans="1:4" ht="20.25">
      <c r="A9" s="5"/>
      <c r="B9" s="6"/>
      <c r="C9" s="6"/>
      <c r="D9" s="6"/>
    </row>
    <row r="10" spans="1:4" ht="7.5" customHeight="1">
      <c r="A10" s="7"/>
      <c r="B10" s="8"/>
      <c r="C10" s="9"/>
      <c r="D10" s="8"/>
    </row>
    <row r="11" spans="1:4" ht="63.75">
      <c r="A11" s="10" t="s">
        <v>2</v>
      </c>
      <c r="B11" s="11" t="s">
        <v>3</v>
      </c>
      <c r="C11" s="12" t="s">
        <v>4</v>
      </c>
      <c r="D11" s="13" t="s">
        <v>5</v>
      </c>
    </row>
    <row r="12" spans="1:4" ht="15.75">
      <c r="A12" s="86" t="s">
        <v>6</v>
      </c>
      <c r="B12" s="86"/>
      <c r="C12" s="86"/>
      <c r="D12" s="86"/>
    </row>
    <row r="13" spans="1:4" ht="15.75">
      <c r="A13" s="87" t="s">
        <v>7</v>
      </c>
      <c r="B13" s="87"/>
      <c r="C13" s="87"/>
      <c r="D13" s="87"/>
    </row>
    <row r="14" spans="1:4" ht="15">
      <c r="A14" s="14" t="s">
        <v>8</v>
      </c>
      <c r="B14" s="15"/>
      <c r="C14" s="16"/>
      <c r="D14" s="17"/>
    </row>
    <row r="15" spans="1:4" ht="13.5">
      <c r="A15" s="18" t="s">
        <v>9</v>
      </c>
      <c r="B15" s="19" t="s">
        <v>10</v>
      </c>
      <c r="C15" s="20">
        <v>2</v>
      </c>
      <c r="D15" s="21" t="s">
        <v>10</v>
      </c>
    </row>
    <row r="16" spans="1:4" ht="13.5">
      <c r="A16" s="18" t="s">
        <v>11</v>
      </c>
      <c r="B16" s="19" t="s">
        <v>10</v>
      </c>
      <c r="C16" s="20">
        <v>20</v>
      </c>
      <c r="D16" s="21" t="s">
        <v>10</v>
      </c>
    </row>
    <row r="17" spans="1:4" ht="13.5">
      <c r="A17" s="18" t="s">
        <v>12</v>
      </c>
      <c r="B17" s="19" t="s">
        <v>10</v>
      </c>
      <c r="C17" s="20">
        <v>2</v>
      </c>
      <c r="D17" s="21" t="s">
        <v>10</v>
      </c>
    </row>
    <row r="18" spans="1:4" ht="13.5">
      <c r="A18" s="18" t="s">
        <v>13</v>
      </c>
      <c r="B18" s="19" t="s">
        <v>10</v>
      </c>
      <c r="C18" s="20">
        <v>2</v>
      </c>
      <c r="D18" s="21" t="s">
        <v>10</v>
      </c>
    </row>
    <row r="19" spans="1:4" ht="13.5">
      <c r="A19" s="18" t="s">
        <v>14</v>
      </c>
      <c r="B19" s="19" t="s">
        <v>10</v>
      </c>
      <c r="C19" s="20">
        <v>2</v>
      </c>
      <c r="D19" s="21" t="s">
        <v>10</v>
      </c>
    </row>
    <row r="20" spans="1:4" ht="13.5">
      <c r="A20" s="18" t="s">
        <v>15</v>
      </c>
      <c r="B20" s="19" t="s">
        <v>10</v>
      </c>
      <c r="C20" s="20">
        <v>5</v>
      </c>
      <c r="D20" s="21" t="s">
        <v>10</v>
      </c>
    </row>
    <row r="21" spans="1:4" ht="13.5">
      <c r="A21" s="18" t="s">
        <v>16</v>
      </c>
      <c r="B21" s="19" t="s">
        <v>10</v>
      </c>
      <c r="C21" s="20">
        <v>4</v>
      </c>
      <c r="D21" s="21" t="s">
        <v>10</v>
      </c>
    </row>
    <row r="22" spans="1:4" ht="13.5">
      <c r="A22" s="18" t="s">
        <v>17</v>
      </c>
      <c r="B22" s="19" t="s">
        <v>10</v>
      </c>
      <c r="C22" s="20">
        <v>5</v>
      </c>
      <c r="D22" s="21" t="s">
        <v>10</v>
      </c>
    </row>
    <row r="23" spans="1:4" ht="13.5">
      <c r="A23" s="18" t="s">
        <v>18</v>
      </c>
      <c r="B23" s="19" t="s">
        <v>10</v>
      </c>
      <c r="C23" s="20">
        <v>3</v>
      </c>
      <c r="D23" s="21" t="s">
        <v>10</v>
      </c>
    </row>
    <row r="24" spans="1:4" ht="13.5">
      <c r="A24" s="18" t="s">
        <v>19</v>
      </c>
      <c r="B24" s="19" t="s">
        <v>10</v>
      </c>
      <c r="C24" s="20">
        <v>3</v>
      </c>
      <c r="D24" s="21" t="s">
        <v>10</v>
      </c>
    </row>
    <row r="25" spans="1:4" ht="13.5">
      <c r="A25" s="18" t="s">
        <v>20</v>
      </c>
      <c r="B25" s="19" t="s">
        <v>10</v>
      </c>
      <c r="C25" s="20">
        <v>6</v>
      </c>
      <c r="D25" s="21" t="s">
        <v>10</v>
      </c>
    </row>
    <row r="26" spans="1:4" ht="13.5">
      <c r="A26" s="18" t="s">
        <v>21</v>
      </c>
      <c r="B26" s="19" t="s">
        <v>10</v>
      </c>
      <c r="C26" s="20">
        <v>5</v>
      </c>
      <c r="D26" s="21" t="s">
        <v>10</v>
      </c>
    </row>
    <row r="27" spans="1:4" ht="13.5">
      <c r="A27" s="18" t="s">
        <v>22</v>
      </c>
      <c r="B27" s="19" t="s">
        <v>10</v>
      </c>
      <c r="C27" s="20">
        <v>1</v>
      </c>
      <c r="D27" s="21" t="s">
        <v>10</v>
      </c>
    </row>
    <row r="28" spans="1:4" ht="13.5">
      <c r="A28" s="18" t="s">
        <v>23</v>
      </c>
      <c r="B28" s="19" t="s">
        <v>10</v>
      </c>
      <c r="C28" s="20">
        <v>2</v>
      </c>
      <c r="D28" s="21" t="s">
        <v>10</v>
      </c>
    </row>
    <row r="29" spans="1:4" ht="13.5">
      <c r="A29" s="18" t="s">
        <v>24</v>
      </c>
      <c r="B29" s="19" t="s">
        <v>10</v>
      </c>
      <c r="C29" s="20">
        <v>1</v>
      </c>
      <c r="D29" s="21" t="s">
        <v>10</v>
      </c>
    </row>
    <row r="30" spans="1:4" ht="13.5">
      <c r="A30" s="18" t="s">
        <v>25</v>
      </c>
      <c r="B30" s="19" t="s">
        <v>10</v>
      </c>
      <c r="C30" s="20">
        <v>9</v>
      </c>
      <c r="D30" s="21" t="s">
        <v>10</v>
      </c>
    </row>
    <row r="31" spans="1:4" s="26" customFormat="1" ht="15">
      <c r="A31" s="22" t="s">
        <v>26</v>
      </c>
      <c r="B31" s="23"/>
      <c r="C31" s="24">
        <f>SUM(C15:C30)</f>
        <v>72</v>
      </c>
      <c r="D31" s="25" t="s">
        <v>10</v>
      </c>
    </row>
    <row r="32" spans="1:4" ht="15">
      <c r="A32" s="14" t="s">
        <v>27</v>
      </c>
      <c r="B32" s="27"/>
      <c r="C32" s="16"/>
      <c r="D32" s="17"/>
    </row>
    <row r="33" spans="1:4" ht="13.5">
      <c r="A33" s="18" t="s">
        <v>28</v>
      </c>
      <c r="B33" s="28" t="s">
        <v>10</v>
      </c>
      <c r="C33" s="20">
        <v>34</v>
      </c>
      <c r="D33" s="21" t="s">
        <v>10</v>
      </c>
    </row>
    <row r="34" spans="1:4" ht="13.5">
      <c r="A34" s="18" t="s">
        <v>29</v>
      </c>
      <c r="B34" s="28" t="s">
        <v>10</v>
      </c>
      <c r="C34" s="20">
        <v>41</v>
      </c>
      <c r="D34" s="21" t="s">
        <v>10</v>
      </c>
    </row>
    <row r="35" spans="1:4" ht="13.5">
      <c r="A35" s="18" t="s">
        <v>30</v>
      </c>
      <c r="B35" s="28" t="s">
        <v>10</v>
      </c>
      <c r="C35" s="20">
        <v>74</v>
      </c>
      <c r="D35" s="21" t="s">
        <v>10</v>
      </c>
    </row>
    <row r="36" spans="1:4" ht="13.5">
      <c r="A36" s="18" t="s">
        <v>31</v>
      </c>
      <c r="B36" s="28" t="s">
        <v>10</v>
      </c>
      <c r="C36" s="20">
        <v>87</v>
      </c>
      <c r="D36" s="21" t="s">
        <v>10</v>
      </c>
    </row>
    <row r="37" spans="1:4" ht="13.5">
      <c r="A37" s="18" t="s">
        <v>32</v>
      </c>
      <c r="B37" s="28" t="s">
        <v>10</v>
      </c>
      <c r="C37" s="20">
        <v>77</v>
      </c>
      <c r="D37" s="21" t="s">
        <v>10</v>
      </c>
    </row>
    <row r="38" spans="1:4" ht="13.5">
      <c r="A38" s="18" t="s">
        <v>33</v>
      </c>
      <c r="B38" s="28" t="s">
        <v>10</v>
      </c>
      <c r="C38" s="20">
        <v>14</v>
      </c>
      <c r="D38" s="21" t="s">
        <v>10</v>
      </c>
    </row>
    <row r="39" spans="1:4" ht="13.5">
      <c r="A39" s="18" t="s">
        <v>34</v>
      </c>
      <c r="B39" s="28" t="s">
        <v>10</v>
      </c>
      <c r="C39" s="20">
        <v>23</v>
      </c>
      <c r="D39" s="21" t="s">
        <v>10</v>
      </c>
    </row>
    <row r="40" spans="1:4" ht="13.5">
      <c r="A40" s="18" t="s">
        <v>35</v>
      </c>
      <c r="B40" s="28" t="s">
        <v>10</v>
      </c>
      <c r="C40" s="20">
        <v>55</v>
      </c>
      <c r="D40" s="21" t="s">
        <v>10</v>
      </c>
    </row>
    <row r="41" spans="1:4" ht="13.5">
      <c r="A41" s="18" t="s">
        <v>36</v>
      </c>
      <c r="B41" s="28" t="s">
        <v>10</v>
      </c>
      <c r="C41" s="20">
        <v>86</v>
      </c>
      <c r="D41" s="21" t="s">
        <v>10</v>
      </c>
    </row>
    <row r="42" spans="1:4" ht="13.5">
      <c r="A42" s="18" t="s">
        <v>37</v>
      </c>
      <c r="B42" s="28" t="s">
        <v>10</v>
      </c>
      <c r="C42" s="20">
        <v>87</v>
      </c>
      <c r="D42" s="21" t="s">
        <v>10</v>
      </c>
    </row>
    <row r="43" spans="1:4" ht="13.5">
      <c r="A43" s="18" t="s">
        <v>38</v>
      </c>
      <c r="B43" s="28" t="s">
        <v>10</v>
      </c>
      <c r="C43" s="20">
        <v>120</v>
      </c>
      <c r="D43" s="21" t="s">
        <v>10</v>
      </c>
    </row>
    <row r="44" spans="1:4" ht="15">
      <c r="A44" s="14" t="s">
        <v>39</v>
      </c>
      <c r="B44" s="27"/>
      <c r="C44" s="16"/>
      <c r="D44" s="17"/>
    </row>
    <row r="45" spans="1:4" ht="13.5">
      <c r="A45" s="18" t="s">
        <v>40</v>
      </c>
      <c r="B45" s="28" t="s">
        <v>10</v>
      </c>
      <c r="C45" s="20">
        <v>10</v>
      </c>
      <c r="D45" s="21" t="s">
        <v>10</v>
      </c>
    </row>
    <row r="46" spans="1:4" ht="13.5">
      <c r="A46" s="18" t="s">
        <v>41</v>
      </c>
      <c r="B46" s="28" t="s">
        <v>10</v>
      </c>
      <c r="C46" s="20">
        <v>14</v>
      </c>
      <c r="D46" s="21" t="s">
        <v>10</v>
      </c>
    </row>
    <row r="47" spans="1:4" ht="13.5">
      <c r="A47" s="18" t="s">
        <v>42</v>
      </c>
      <c r="B47" s="28" t="s">
        <v>10</v>
      </c>
      <c r="C47" s="20">
        <v>11</v>
      </c>
      <c r="D47" s="21" t="s">
        <v>10</v>
      </c>
    </row>
    <row r="48" spans="1:4" ht="13.5">
      <c r="A48" s="18" t="s">
        <v>43</v>
      </c>
      <c r="B48" s="28" t="s">
        <v>10</v>
      </c>
      <c r="C48" s="20">
        <v>11</v>
      </c>
      <c r="D48" s="21" t="s">
        <v>10</v>
      </c>
    </row>
    <row r="49" spans="1:4" ht="13.5">
      <c r="A49" s="18" t="s">
        <v>44</v>
      </c>
      <c r="B49" s="28" t="s">
        <v>10</v>
      </c>
      <c r="C49" s="20">
        <v>9</v>
      </c>
      <c r="D49" s="21" t="s">
        <v>10</v>
      </c>
    </row>
    <row r="50" spans="1:4" ht="13.5">
      <c r="A50" s="18" t="s">
        <v>45</v>
      </c>
      <c r="B50" s="28" t="s">
        <v>10</v>
      </c>
      <c r="C50" s="20">
        <v>14</v>
      </c>
      <c r="D50" s="21" t="s">
        <v>10</v>
      </c>
    </row>
    <row r="51" spans="1:4" ht="13.5">
      <c r="A51" s="18" t="s">
        <v>46</v>
      </c>
      <c r="B51" s="28" t="s">
        <v>10</v>
      </c>
      <c r="C51" s="20">
        <v>18</v>
      </c>
      <c r="D51" s="21" t="s">
        <v>10</v>
      </c>
    </row>
    <row r="52" spans="1:4" ht="13.5">
      <c r="A52" s="18" t="s">
        <v>47</v>
      </c>
      <c r="B52" s="28" t="s">
        <v>10</v>
      </c>
      <c r="C52" s="20">
        <v>3</v>
      </c>
      <c r="D52" s="21" t="s">
        <v>10</v>
      </c>
    </row>
    <row r="53" spans="1:4" ht="13.5">
      <c r="A53" s="18" t="s">
        <v>48</v>
      </c>
      <c r="B53" s="28" t="s">
        <v>10</v>
      </c>
      <c r="C53" s="20">
        <v>10</v>
      </c>
      <c r="D53" s="21" t="s">
        <v>10</v>
      </c>
    </row>
    <row r="54" spans="1:4" ht="13.5">
      <c r="A54" s="18" t="s">
        <v>49</v>
      </c>
      <c r="B54" s="28" t="s">
        <v>10</v>
      </c>
      <c r="C54" s="20">
        <v>8</v>
      </c>
      <c r="D54" s="21" t="s">
        <v>10</v>
      </c>
    </row>
    <row r="55" spans="1:4" ht="13.5">
      <c r="A55" s="18" t="s">
        <v>50</v>
      </c>
      <c r="B55" s="28" t="s">
        <v>10</v>
      </c>
      <c r="C55" s="20">
        <v>24</v>
      </c>
      <c r="D55" s="21" t="s">
        <v>10</v>
      </c>
    </row>
    <row r="56" spans="1:4" ht="13.5">
      <c r="A56" s="18" t="s">
        <v>51</v>
      </c>
      <c r="B56" s="28" t="s">
        <v>10</v>
      </c>
      <c r="C56" s="20">
        <v>12</v>
      </c>
      <c r="D56" s="21" t="s">
        <v>10</v>
      </c>
    </row>
    <row r="57" spans="1:4" ht="13.5">
      <c r="A57" s="18" t="s">
        <v>52</v>
      </c>
      <c r="B57" s="28" t="s">
        <v>10</v>
      </c>
      <c r="C57" s="20">
        <v>34</v>
      </c>
      <c r="D57" s="21" t="s">
        <v>10</v>
      </c>
    </row>
    <row r="58" spans="1:4" ht="13.5">
      <c r="A58" s="18" t="s">
        <v>53</v>
      </c>
      <c r="B58" s="28" t="s">
        <v>10</v>
      </c>
      <c r="C58" s="20">
        <v>8</v>
      </c>
      <c r="D58" s="21" t="s">
        <v>10</v>
      </c>
    </row>
    <row r="59" spans="1:4" ht="15">
      <c r="A59" s="22" t="s">
        <v>54</v>
      </c>
      <c r="B59" s="23"/>
      <c r="C59" s="24">
        <f>SUM(C33:C58)</f>
        <v>884</v>
      </c>
      <c r="D59" s="25" t="s">
        <v>10</v>
      </c>
    </row>
    <row r="60" spans="1:4" ht="15">
      <c r="A60" s="14" t="s">
        <v>55</v>
      </c>
      <c r="B60" s="15"/>
      <c r="C60" s="16"/>
      <c r="D60" s="17"/>
    </row>
    <row r="61" spans="1:4" ht="13.5">
      <c r="A61" s="18" t="s">
        <v>56</v>
      </c>
      <c r="B61" s="28" t="s">
        <v>10</v>
      </c>
      <c r="C61" s="29">
        <v>17</v>
      </c>
      <c r="D61" s="21" t="s">
        <v>10</v>
      </c>
    </row>
    <row r="62" spans="1:4" ht="15">
      <c r="A62" s="22" t="s">
        <v>57</v>
      </c>
      <c r="B62" s="23"/>
      <c r="C62" s="24">
        <f>SUM(C61:C61)</f>
        <v>17</v>
      </c>
      <c r="D62" s="30" t="s">
        <v>10</v>
      </c>
    </row>
    <row r="63" spans="1:4" ht="13.5">
      <c r="A63" s="31"/>
      <c r="B63" s="32"/>
      <c r="C63" s="33"/>
      <c r="D63" s="34"/>
    </row>
    <row r="64" spans="1:4" ht="15.75">
      <c r="A64" s="35" t="s">
        <v>58</v>
      </c>
      <c r="B64" s="36"/>
      <c r="C64" s="37">
        <f>SUM(C31+C59+C62)</f>
        <v>973</v>
      </c>
      <c r="D64" s="38" t="s">
        <v>10</v>
      </c>
    </row>
    <row r="65" spans="1:4" s="43" customFormat="1" ht="15.75">
      <c r="A65" s="39"/>
      <c r="B65" s="40"/>
      <c r="C65" s="41"/>
      <c r="D65" s="42"/>
    </row>
    <row r="66" spans="1:4" ht="15.75">
      <c r="A66" s="88" t="s">
        <v>59</v>
      </c>
      <c r="B66" s="88"/>
      <c r="C66" s="88"/>
      <c r="D66" s="88"/>
    </row>
    <row r="67" spans="1:4" ht="13.5">
      <c r="A67" s="44" t="s">
        <v>60</v>
      </c>
      <c r="B67" s="28" t="s">
        <v>10</v>
      </c>
      <c r="C67" s="45">
        <f>(450/200)*0.3</f>
        <v>0.6749999999999999</v>
      </c>
      <c r="D67" s="21" t="s">
        <v>10</v>
      </c>
    </row>
    <row r="68" spans="1:4" ht="13.5">
      <c r="A68" s="44" t="s">
        <v>61</v>
      </c>
      <c r="B68" s="28" t="s">
        <v>10</v>
      </c>
      <c r="C68" s="46">
        <f>(20*C31)+(4*(C59+C62))</f>
        <v>5044</v>
      </c>
      <c r="D68" s="21" t="s">
        <v>10</v>
      </c>
    </row>
    <row r="69" spans="1:4" ht="13.5">
      <c r="A69" s="44" t="s">
        <v>62</v>
      </c>
      <c r="B69" s="28" t="s">
        <v>10</v>
      </c>
      <c r="C69" s="46">
        <f>0.3*C31</f>
        <v>21.599999999999998</v>
      </c>
      <c r="D69" s="21" t="s">
        <v>10</v>
      </c>
    </row>
    <row r="70" spans="1:4" ht="15.75">
      <c r="A70" s="35" t="s">
        <v>63</v>
      </c>
      <c r="B70" s="36"/>
      <c r="C70" s="37"/>
      <c r="D70" s="38" t="s">
        <v>10</v>
      </c>
    </row>
    <row r="71" spans="1:4" ht="15.75">
      <c r="A71" s="89" t="s">
        <v>64</v>
      </c>
      <c r="B71" s="89"/>
      <c r="C71" s="89"/>
      <c r="D71" s="89"/>
    </row>
    <row r="72" spans="1:4" ht="13.5">
      <c r="A72" s="47" t="s">
        <v>65</v>
      </c>
      <c r="B72" s="28" t="s">
        <v>10</v>
      </c>
      <c r="C72" s="46">
        <f>1.5*C31</f>
        <v>108</v>
      </c>
      <c r="D72" s="21" t="s">
        <v>10</v>
      </c>
    </row>
    <row r="73" spans="1:4" ht="13.5">
      <c r="A73" s="48" t="s">
        <v>66</v>
      </c>
      <c r="B73" s="28" t="s">
        <v>10</v>
      </c>
      <c r="C73" s="46">
        <f>5*C31</f>
        <v>360</v>
      </c>
      <c r="D73" s="21" t="s">
        <v>10</v>
      </c>
    </row>
    <row r="74" spans="1:4" ht="13.5">
      <c r="A74" s="44" t="s">
        <v>67</v>
      </c>
      <c r="B74" s="28" t="s">
        <v>10</v>
      </c>
      <c r="C74" s="46">
        <f>3*C31</f>
        <v>216</v>
      </c>
      <c r="D74" s="21" t="s">
        <v>10</v>
      </c>
    </row>
    <row r="75" spans="1:4" ht="13.5">
      <c r="A75" s="44" t="s">
        <v>68</v>
      </c>
      <c r="B75" s="28" t="s">
        <v>10</v>
      </c>
      <c r="C75" s="46">
        <f>3*C31</f>
        <v>216</v>
      </c>
      <c r="D75" s="21" t="s">
        <v>10</v>
      </c>
    </row>
    <row r="76" spans="1:4" ht="13.5">
      <c r="A76" s="44" t="s">
        <v>69</v>
      </c>
      <c r="B76" s="28" t="s">
        <v>10</v>
      </c>
      <c r="C76" s="46">
        <f>450*1.4</f>
        <v>630</v>
      </c>
      <c r="D76" s="21" t="s">
        <v>10</v>
      </c>
    </row>
    <row r="77" spans="1:4" ht="13.5">
      <c r="A77" s="44" t="s">
        <v>70</v>
      </c>
      <c r="B77" s="28" t="s">
        <v>10</v>
      </c>
      <c r="C77" s="46">
        <f>3*C31</f>
        <v>216</v>
      </c>
      <c r="D77" s="21" t="s">
        <v>10</v>
      </c>
    </row>
    <row r="78" spans="1:4" ht="13.5">
      <c r="A78" s="44" t="s">
        <v>71</v>
      </c>
      <c r="B78" s="28" t="s">
        <v>10</v>
      </c>
      <c r="C78" s="46">
        <v>10</v>
      </c>
      <c r="D78" s="21" t="s">
        <v>10</v>
      </c>
    </row>
    <row r="79" spans="1:4" ht="15.75">
      <c r="A79" s="35" t="s">
        <v>72</v>
      </c>
      <c r="B79" s="36"/>
      <c r="C79" s="37"/>
      <c r="D79" s="38" t="s">
        <v>10</v>
      </c>
    </row>
    <row r="80" spans="1:4" ht="15.75">
      <c r="A80" s="90" t="s">
        <v>73</v>
      </c>
      <c r="B80" s="90"/>
      <c r="C80" s="90"/>
      <c r="D80" s="90"/>
    </row>
    <row r="81" spans="1:4" ht="13.5">
      <c r="A81" s="44" t="s">
        <v>74</v>
      </c>
      <c r="B81" s="28" t="s">
        <v>10</v>
      </c>
      <c r="C81" s="49">
        <f>0.07*(450+65)</f>
        <v>36.050000000000004</v>
      </c>
      <c r="D81" s="21" t="s">
        <v>10</v>
      </c>
    </row>
    <row r="82" spans="1:4" ht="13.5">
      <c r="A82" s="44" t="s">
        <v>75</v>
      </c>
      <c r="B82" s="28" t="s">
        <v>10</v>
      </c>
      <c r="C82" s="50">
        <f>(0.07*C31)+(0.005*(C62+C59))</f>
        <v>9.545000000000002</v>
      </c>
      <c r="D82" s="21" t="s">
        <v>10</v>
      </c>
    </row>
    <row r="83" spans="1:4" ht="15.75">
      <c r="A83" s="35" t="s">
        <v>76</v>
      </c>
      <c r="B83" s="36"/>
      <c r="C83" s="37"/>
      <c r="D83" s="38" t="s">
        <v>10</v>
      </c>
    </row>
    <row r="84" spans="1:4" ht="15">
      <c r="A84" s="51"/>
      <c r="B84" s="27"/>
      <c r="C84" s="52"/>
      <c r="D84" s="17"/>
    </row>
    <row r="85" spans="1:4" ht="16.5">
      <c r="A85" s="53" t="s">
        <v>77</v>
      </c>
      <c r="B85" s="54"/>
      <c r="C85" s="55"/>
      <c r="D85" s="56" t="s">
        <v>10</v>
      </c>
    </row>
    <row r="86" spans="1:4" ht="15">
      <c r="A86" s="51"/>
      <c r="B86" s="27"/>
      <c r="C86" s="52"/>
      <c r="D86" s="17"/>
    </row>
    <row r="87" spans="1:4" ht="16.5">
      <c r="A87" s="91" t="s">
        <v>78</v>
      </c>
      <c r="B87" s="91"/>
      <c r="C87" s="91"/>
      <c r="D87" s="91"/>
    </row>
    <row r="88" spans="1:4" ht="14.25" customHeight="1">
      <c r="A88" s="92" t="s">
        <v>79</v>
      </c>
      <c r="B88" s="92"/>
      <c r="C88" s="92"/>
      <c r="D88" s="92"/>
    </row>
    <row r="89" spans="1:4" ht="13.5">
      <c r="A89" s="57" t="s">
        <v>80</v>
      </c>
      <c r="B89" s="28" t="s">
        <v>10</v>
      </c>
      <c r="C89" s="58">
        <v>1</v>
      </c>
      <c r="D89" s="21" t="s">
        <v>10</v>
      </c>
    </row>
    <row r="90" spans="1:8" ht="14.25">
      <c r="A90" s="57" t="s">
        <v>81</v>
      </c>
      <c r="B90" s="28" t="s">
        <v>10</v>
      </c>
      <c r="C90" s="58">
        <v>2</v>
      </c>
      <c r="D90" s="21" t="s">
        <v>10</v>
      </c>
      <c r="E90" s="59"/>
      <c r="H90" s="60"/>
    </row>
    <row r="91" spans="1:8" ht="14.25">
      <c r="A91" s="57" t="s">
        <v>82</v>
      </c>
      <c r="B91" s="28" t="s">
        <v>10</v>
      </c>
      <c r="C91" s="58">
        <v>13</v>
      </c>
      <c r="D91" s="21" t="s">
        <v>10</v>
      </c>
      <c r="E91" s="59"/>
      <c r="H91" s="60"/>
    </row>
    <row r="92" spans="1:8" ht="14.25">
      <c r="A92" s="57" t="s">
        <v>83</v>
      </c>
      <c r="B92" s="28" t="s">
        <v>10</v>
      </c>
      <c r="C92" s="58">
        <v>6</v>
      </c>
      <c r="D92" s="21" t="s">
        <v>10</v>
      </c>
      <c r="E92" s="59"/>
      <c r="H92" s="60"/>
    </row>
    <row r="93" spans="1:8" ht="14.25">
      <c r="A93" s="57" t="s">
        <v>84</v>
      </c>
      <c r="B93" s="28" t="s">
        <v>10</v>
      </c>
      <c r="C93" s="58">
        <v>3</v>
      </c>
      <c r="D93" s="21" t="s">
        <v>10</v>
      </c>
      <c r="E93" s="59"/>
      <c r="H93" s="60"/>
    </row>
    <row r="94" spans="1:8" ht="14.25">
      <c r="A94" s="57" t="s">
        <v>85</v>
      </c>
      <c r="B94" s="28" t="s">
        <v>10</v>
      </c>
      <c r="C94" s="58">
        <v>3</v>
      </c>
      <c r="D94" s="21" t="s">
        <v>10</v>
      </c>
      <c r="E94" s="59"/>
      <c r="H94" s="60"/>
    </row>
    <row r="95" spans="1:8" ht="14.25">
      <c r="A95" s="57" t="s">
        <v>86</v>
      </c>
      <c r="B95" s="28" t="s">
        <v>10</v>
      </c>
      <c r="C95" s="58">
        <v>1</v>
      </c>
      <c r="D95" s="21" t="s">
        <v>10</v>
      </c>
      <c r="E95" s="59"/>
      <c r="H95" s="60"/>
    </row>
    <row r="96" spans="1:8" ht="14.25">
      <c r="A96" s="57" t="s">
        <v>87</v>
      </c>
      <c r="B96" s="28" t="s">
        <v>10</v>
      </c>
      <c r="C96" s="58">
        <v>1</v>
      </c>
      <c r="D96" s="21" t="s">
        <v>10</v>
      </c>
      <c r="E96" s="59"/>
      <c r="H96" s="60"/>
    </row>
    <row r="97" spans="1:8" ht="14.25">
      <c r="A97" s="57" t="s">
        <v>88</v>
      </c>
      <c r="B97" s="28" t="s">
        <v>10</v>
      </c>
      <c r="C97" s="58">
        <v>1</v>
      </c>
      <c r="D97" s="21" t="s">
        <v>10</v>
      </c>
      <c r="E97" s="59"/>
      <c r="H97" s="60"/>
    </row>
    <row r="98" spans="1:4" ht="15">
      <c r="A98" s="61" t="s">
        <v>89</v>
      </c>
      <c r="B98" s="62"/>
      <c r="C98" s="63">
        <f>SUM(C89:C97)</f>
        <v>31</v>
      </c>
      <c r="D98" s="64" t="s">
        <v>10</v>
      </c>
    </row>
    <row r="99" spans="1:4" ht="17.25" customHeight="1">
      <c r="A99" s="93" t="s">
        <v>90</v>
      </c>
      <c r="B99" s="93"/>
      <c r="C99" s="93"/>
      <c r="D99" s="93"/>
    </row>
    <row r="100" spans="1:4" ht="14.25">
      <c r="A100" s="65" t="s">
        <v>91</v>
      </c>
      <c r="B100" s="28" t="s">
        <v>10</v>
      </c>
      <c r="C100" s="58">
        <v>17</v>
      </c>
      <c r="D100" s="21" t="s">
        <v>10</v>
      </c>
    </row>
    <row r="101" spans="1:4" ht="14.25">
      <c r="A101" s="65" t="s">
        <v>92</v>
      </c>
      <c r="B101" s="28" t="s">
        <v>10</v>
      </c>
      <c r="C101" s="58">
        <v>25</v>
      </c>
      <c r="D101" s="21" t="s">
        <v>10</v>
      </c>
    </row>
    <row r="102" spans="1:4" ht="14.25">
      <c r="A102" s="65" t="s">
        <v>93</v>
      </c>
      <c r="B102" s="28" t="s">
        <v>10</v>
      </c>
      <c r="C102" s="58">
        <v>10</v>
      </c>
      <c r="D102" s="21" t="s">
        <v>10</v>
      </c>
    </row>
    <row r="103" spans="1:4" ht="15">
      <c r="A103" s="66" t="s">
        <v>94</v>
      </c>
      <c r="B103" s="67"/>
      <c r="C103" s="68"/>
      <c r="D103" s="69" t="s">
        <v>10</v>
      </c>
    </row>
    <row r="104" spans="1:4" ht="15.75">
      <c r="A104" s="90" t="s">
        <v>95</v>
      </c>
      <c r="B104" s="90"/>
      <c r="C104" s="90"/>
      <c r="D104" s="90"/>
    </row>
    <row r="105" spans="1:4" ht="13.5">
      <c r="A105" s="44" t="s">
        <v>96</v>
      </c>
      <c r="B105" s="28" t="s">
        <v>10</v>
      </c>
      <c r="C105" s="46">
        <v>450</v>
      </c>
      <c r="D105" s="21" t="s">
        <v>10</v>
      </c>
    </row>
    <row r="106" spans="1:4" ht="13.5">
      <c r="A106" s="44" t="s">
        <v>97</v>
      </c>
      <c r="B106" s="28" t="s">
        <v>10</v>
      </c>
      <c r="C106" s="46">
        <f>C105</f>
        <v>450</v>
      </c>
      <c r="D106" s="21" t="s">
        <v>10</v>
      </c>
    </row>
    <row r="107" spans="1:4" ht="13.5">
      <c r="A107" s="44" t="s">
        <v>98</v>
      </c>
      <c r="B107" s="28" t="s">
        <v>10</v>
      </c>
      <c r="C107" s="46">
        <v>590</v>
      </c>
      <c r="D107" s="21" t="s">
        <v>10</v>
      </c>
    </row>
    <row r="108" spans="1:4" ht="15.75">
      <c r="A108" s="94" t="s">
        <v>99</v>
      </c>
      <c r="B108" s="94"/>
      <c r="C108" s="94"/>
      <c r="D108" s="38" t="s">
        <v>10</v>
      </c>
    </row>
    <row r="109" spans="1:4" ht="15.75">
      <c r="A109" s="90" t="s">
        <v>100</v>
      </c>
      <c r="B109" s="90"/>
      <c r="C109" s="90"/>
      <c r="D109" s="90"/>
    </row>
    <row r="110" spans="1:4" ht="13.5">
      <c r="A110" s="48" t="s">
        <v>101</v>
      </c>
      <c r="B110" s="28" t="s">
        <v>10</v>
      </c>
      <c r="C110" s="46">
        <f>C64</f>
        <v>973</v>
      </c>
      <c r="D110" s="21" t="s">
        <v>10</v>
      </c>
    </row>
    <row r="111" spans="1:4" ht="13.5">
      <c r="A111" s="70" t="s">
        <v>102</v>
      </c>
      <c r="B111" s="28" t="s">
        <v>10</v>
      </c>
      <c r="C111" s="46">
        <f>C31</f>
        <v>72</v>
      </c>
      <c r="D111" s="21" t="s">
        <v>10</v>
      </c>
    </row>
    <row r="112" spans="1:4" ht="13.5">
      <c r="A112" s="44" t="s">
        <v>103</v>
      </c>
      <c r="B112" s="28" t="s">
        <v>10</v>
      </c>
      <c r="C112" s="46">
        <f>C31</f>
        <v>72</v>
      </c>
      <c r="D112" s="21" t="s">
        <v>10</v>
      </c>
    </row>
    <row r="113" spans="1:4" ht="13.5">
      <c r="A113" s="44" t="s">
        <v>104</v>
      </c>
      <c r="B113" s="28" t="s">
        <v>10</v>
      </c>
      <c r="C113" s="46">
        <f>C31</f>
        <v>72</v>
      </c>
      <c r="D113" s="21" t="s">
        <v>10</v>
      </c>
    </row>
    <row r="114" spans="1:4" ht="13.5">
      <c r="A114" s="44" t="s">
        <v>105</v>
      </c>
      <c r="B114" s="28" t="s">
        <v>10</v>
      </c>
      <c r="C114" s="46">
        <f>C31</f>
        <v>72</v>
      </c>
      <c r="D114" s="21" t="s">
        <v>10</v>
      </c>
    </row>
    <row r="115" spans="1:4" ht="13.5">
      <c r="A115" s="44" t="s">
        <v>106</v>
      </c>
      <c r="B115" s="28" t="s">
        <v>10</v>
      </c>
      <c r="C115" s="46">
        <f>C59+C62</f>
        <v>901</v>
      </c>
      <c r="D115" s="21" t="s">
        <v>10</v>
      </c>
    </row>
    <row r="116" spans="1:4" ht="13.5">
      <c r="A116" s="44" t="s">
        <v>107</v>
      </c>
      <c r="B116" s="28" t="s">
        <v>10</v>
      </c>
      <c r="C116" s="46">
        <f>C59+C62</f>
        <v>901</v>
      </c>
      <c r="D116" s="21" t="s">
        <v>10</v>
      </c>
    </row>
    <row r="117" spans="1:4" ht="15.75">
      <c r="A117" s="94" t="s">
        <v>108</v>
      </c>
      <c r="B117" s="94"/>
      <c r="C117" s="94"/>
      <c r="D117" s="38" t="s">
        <v>10</v>
      </c>
    </row>
    <row r="118" spans="1:4" ht="15.75">
      <c r="A118" s="90" t="s">
        <v>109</v>
      </c>
      <c r="B118" s="90"/>
      <c r="C118" s="90"/>
      <c r="D118" s="90"/>
    </row>
    <row r="119" spans="1:4" ht="13.5">
      <c r="A119" s="44" t="s">
        <v>110</v>
      </c>
      <c r="B119" s="28" t="s">
        <v>10</v>
      </c>
      <c r="C119" s="46">
        <f>C105</f>
        <v>450</v>
      </c>
      <c r="D119" s="21" t="s">
        <v>10</v>
      </c>
    </row>
    <row r="120" spans="1:4" ht="13.5">
      <c r="A120" s="44" t="s">
        <v>111</v>
      </c>
      <c r="B120" s="28" t="s">
        <v>10</v>
      </c>
      <c r="C120" s="46">
        <f>(C105+65)</f>
        <v>515</v>
      </c>
      <c r="D120" s="21" t="s">
        <v>10</v>
      </c>
    </row>
    <row r="121" spans="1:4" ht="13.5">
      <c r="A121" s="44" t="s">
        <v>112</v>
      </c>
      <c r="B121" s="28" t="s">
        <v>10</v>
      </c>
      <c r="C121" s="46">
        <v>1</v>
      </c>
      <c r="D121" s="21" t="s">
        <v>10</v>
      </c>
    </row>
    <row r="122" spans="1:4" ht="13.5">
      <c r="A122" s="44" t="s">
        <v>113</v>
      </c>
      <c r="B122" s="28" t="s">
        <v>10</v>
      </c>
      <c r="C122" s="46">
        <v>200</v>
      </c>
      <c r="D122" s="21" t="s">
        <v>10</v>
      </c>
    </row>
    <row r="123" spans="1:4" ht="15.75">
      <c r="A123" s="94" t="s">
        <v>114</v>
      </c>
      <c r="B123" s="94"/>
      <c r="C123" s="94"/>
      <c r="D123" s="38" t="s">
        <v>10</v>
      </c>
    </row>
    <row r="124" spans="1:4" ht="13.5">
      <c r="A124" s="71"/>
      <c r="B124" s="15"/>
      <c r="C124" s="52"/>
      <c r="D124" s="17"/>
    </row>
    <row r="125" spans="1:4" ht="16.5">
      <c r="A125" s="95" t="s">
        <v>115</v>
      </c>
      <c r="B125" s="95"/>
      <c r="C125" s="95"/>
      <c r="D125" s="95"/>
    </row>
    <row r="126" spans="1:4" ht="9" customHeight="1">
      <c r="A126" s="72"/>
      <c r="B126" s="72"/>
      <c r="C126" s="72"/>
      <c r="D126" s="72"/>
    </row>
    <row r="127" spans="1:4" ht="12" customHeight="1">
      <c r="A127" s="73"/>
      <c r="B127" s="27"/>
      <c r="C127" s="52"/>
      <c r="D127" s="27"/>
    </row>
    <row r="128" spans="1:4" ht="18">
      <c r="A128" s="96" t="s">
        <v>116</v>
      </c>
      <c r="B128" s="96"/>
      <c r="C128" s="96"/>
      <c r="D128" s="74" t="s">
        <v>10</v>
      </c>
    </row>
    <row r="129" spans="1:4" ht="18">
      <c r="A129" s="97" t="s">
        <v>117</v>
      </c>
      <c r="B129" s="97"/>
      <c r="C129" s="97"/>
      <c r="D129" s="75" t="s">
        <v>10</v>
      </c>
    </row>
    <row r="130" spans="1:4" ht="18">
      <c r="A130" s="98" t="s">
        <v>118</v>
      </c>
      <c r="B130" s="98"/>
      <c r="C130" s="98"/>
      <c r="D130" s="75" t="s">
        <v>10</v>
      </c>
    </row>
    <row r="131" spans="1:4" ht="18.75">
      <c r="A131" s="99" t="s">
        <v>119</v>
      </c>
      <c r="B131" s="99"/>
      <c r="C131" s="99"/>
      <c r="D131" s="76" t="s">
        <v>10</v>
      </c>
    </row>
    <row r="132" spans="1:4" ht="9.75" customHeight="1">
      <c r="A132" s="7"/>
      <c r="B132" s="8"/>
      <c r="C132" s="9"/>
      <c r="D132" s="8"/>
    </row>
    <row r="133" spans="1:4" ht="13.5" customHeight="1">
      <c r="A133" s="78"/>
      <c r="B133" s="33"/>
      <c r="C133" s="33"/>
      <c r="D133" s="33"/>
    </row>
    <row r="134" ht="13.5">
      <c r="A134" s="83"/>
    </row>
    <row r="135" spans="1:4" ht="15.75">
      <c r="A135" s="77" t="s">
        <v>120</v>
      </c>
      <c r="B135" s="8"/>
      <c r="C135" s="9"/>
      <c r="D135" s="8"/>
    </row>
    <row r="136" spans="1:4" ht="12.75">
      <c r="A136" s="78" t="s">
        <v>121</v>
      </c>
      <c r="B136" s="33"/>
      <c r="C136" s="33"/>
      <c r="D136" s="33"/>
    </row>
    <row r="137" spans="1:4" ht="12.75">
      <c r="A137" s="33" t="s">
        <v>122</v>
      </c>
      <c r="B137" s="79"/>
      <c r="C137" s="79"/>
      <c r="D137" s="79"/>
    </row>
    <row r="138" ht="13.5">
      <c r="A138" s="33" t="s">
        <v>123</v>
      </c>
    </row>
    <row r="139" ht="13.5">
      <c r="A139" s="33" t="s">
        <v>124</v>
      </c>
    </row>
    <row r="140" ht="13.5">
      <c r="A140" s="80" t="s">
        <v>125</v>
      </c>
    </row>
    <row r="141" ht="13.5">
      <c r="A141" s="81" t="s">
        <v>126</v>
      </c>
    </row>
    <row r="142" ht="13.5">
      <c r="A142" s="82" t="s">
        <v>127</v>
      </c>
    </row>
    <row r="143" ht="13.5">
      <c r="A143" s="83" t="s">
        <v>128</v>
      </c>
    </row>
    <row r="144" ht="13.5">
      <c r="A144" s="83" t="s">
        <v>129</v>
      </c>
    </row>
    <row r="146" ht="13.5">
      <c r="A146" s="85"/>
    </row>
    <row r="147" ht="13.5">
      <c r="A147" s="85"/>
    </row>
    <row r="148" ht="13.5">
      <c r="A148" s="84" t="s">
        <v>130</v>
      </c>
    </row>
    <row r="155" ht="13.5">
      <c r="A155" s="85" t="s">
        <v>131</v>
      </c>
    </row>
    <row r="156" ht="13.5">
      <c r="A156" s="85" t="s">
        <v>132</v>
      </c>
    </row>
  </sheetData>
  <sheetProtection selectLockedCells="1" selectUnlockedCells="1"/>
  <mergeCells count="19">
    <mergeCell ref="A131:C131"/>
    <mergeCell ref="A118:D118"/>
    <mergeCell ref="A123:C123"/>
    <mergeCell ref="A125:D125"/>
    <mergeCell ref="A128:C128"/>
    <mergeCell ref="A129:C129"/>
    <mergeCell ref="A130:C130"/>
    <mergeCell ref="A88:D88"/>
    <mergeCell ref="A99:D99"/>
    <mergeCell ref="A104:D104"/>
    <mergeCell ref="A108:C108"/>
    <mergeCell ref="A109:D109"/>
    <mergeCell ref="A117:C117"/>
    <mergeCell ref="A12:D12"/>
    <mergeCell ref="A13:D13"/>
    <mergeCell ref="A66:D66"/>
    <mergeCell ref="A71:D71"/>
    <mergeCell ref="A80:D80"/>
    <mergeCell ref="A87:D87"/>
  </mergeCells>
  <printOptions/>
  <pageMargins left="0.7875" right="0.5902777777777778" top="0.5902777777777778" bottom="0.7875000000000001" header="0.5118055555555555" footer="0.5513888888888889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myra</dc:creator>
  <cp:keywords/>
  <dc:description/>
  <cp:lastModifiedBy>myra</cp:lastModifiedBy>
  <cp:lastPrinted>2013-09-27T08:11:14Z</cp:lastPrinted>
  <dcterms:created xsi:type="dcterms:W3CDTF">2013-09-27T08:10:08Z</dcterms:created>
  <dcterms:modified xsi:type="dcterms:W3CDTF">2013-09-27T08:11:44Z</dcterms:modified>
  <cp:category/>
  <cp:version/>
  <cp:contentType/>
  <cp:contentStatus/>
</cp:coreProperties>
</file>